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2025 Land Analysis Reports\"/>
    </mc:Choice>
  </mc:AlternateContent>
  <xr:revisionPtr revIDLastSave="0" documentId="8_{2BF7385C-EFBB-4473-A3D6-A9213A824DBA}" xr6:coauthVersionLast="47" xr6:coauthVersionMax="47" xr10:uidLastSave="{00000000-0000-0000-0000-000000000000}"/>
  <bookViews>
    <workbookView xWindow="28680" yWindow="-120" windowWidth="29040" windowHeight="15720" xr2:uid="{2ED9316E-73D1-4C32-883E-828B8CCC45C0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K9" i="2"/>
  <c r="Q9" i="2"/>
  <c r="R9" i="2"/>
  <c r="S9" i="2"/>
  <c r="I3" i="2"/>
  <c r="K3" i="2"/>
  <c r="K4" i="2" s="1"/>
  <c r="Q3" i="2"/>
  <c r="D4" i="2"/>
  <c r="G4" i="2"/>
  <c r="H4" i="2"/>
  <c r="J4" i="2"/>
  <c r="L4" i="2"/>
  <c r="M4" i="2"/>
  <c r="O4" i="2"/>
  <c r="P4" i="2"/>
  <c r="I6" i="2"/>
  <c r="I5" i="2" l="1"/>
  <c r="M6" i="2"/>
  <c r="S6" i="2"/>
  <c r="P6" i="2"/>
  <c r="S3" i="2"/>
  <c r="R3" i="2"/>
</calcChain>
</file>

<file path=xl/sharedStrings.xml><?xml version="1.0" encoding="utf-8"?>
<sst xmlns="http://schemas.openxmlformats.org/spreadsheetml/2006/main" count="72" uniqueCount="64">
  <si>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</si>
  <si>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</si>
  <si>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</si>
  <si>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</si>
  <si>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</si>
  <si>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</si>
  <si>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</si>
  <si>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</si>
  <si>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</si>
  <si>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</si>
  <si>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</si>
  <si>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</si>
  <si>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</si>
  <si>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</si>
  <si>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</si>
  <si>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</si>
  <si>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</si>
  <si>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</si>
  <si>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</si>
  <si>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</si>
  <si>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</si>
  <si>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</si>
  <si>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</si>
  <si>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</si>
  <si>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</si>
  <si>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</si>
  <si>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</si>
  <si>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</si>
  <si>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</si>
  <si>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</si>
  <si>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</si>
  <si>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</si>
  <si>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</si>
  <si>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</si>
  <si>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</si>
  <si>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</si>
  <si>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</si>
  <si>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</si>
  <si>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</si>
  <si>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</si>
  <si>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</si>
  <si>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</si>
  <si>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</si>
  <si>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</si>
  <si>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003-651-000-0400</t>
  </si>
  <si>
    <t>WD</t>
  </si>
  <si>
    <t>03-ARM'S LENGTH</t>
  </si>
  <si>
    <t>4000</t>
  </si>
  <si>
    <t>L234/P3</t>
  </si>
  <si>
    <t>003-651-000-0500</t>
  </si>
  <si>
    <t>4510 PIKE LAKE-WHISPERING PINES</t>
  </si>
  <si>
    <t>NOT INSPECTED</t>
  </si>
  <si>
    <t>402</t>
  </si>
  <si>
    <t>PIKE LAKE-1 FF</t>
  </si>
  <si>
    <t>003-652-000-2200</t>
  </si>
  <si>
    <t>L236/P296</t>
  </si>
  <si>
    <t>PIKE LK $35 F/F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</si>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</sst>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168" fontId="2" fillId="3" borderId="2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95DE2-63F8-4018-AA4D-1CE5B0DEE670}">
  <dimension ref="A1:BL9"/>
  <sheetViews>
    <sheetView tabSelected="1" topLeftCell="G1" workbookViewId="0">
      <selection activeCell="A9" sqref="A9:AD9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4" customWidth="1"/>
    <col min="4" max="4" width="17.7109375" style="14" customWidth="1"/>
    <col min="5" max="5" width="8.7109375" customWidth="1"/>
    <col min="6" max="6" width="49.7109375" customWidth="1"/>
    <col min="7" max="8" width="17.7109375" style="14" customWidth="1"/>
    <col min="9" max="9" width="18.7109375" style="19" customWidth="1"/>
    <col min="10" max="10" width="17.7109375" style="14" customWidth="1"/>
    <col min="11" max="11" width="18.7109375" style="14" customWidth="1"/>
    <col min="12" max="12" width="20.7109375" style="14" customWidth="1"/>
    <col min="13" max="13" width="17.7109375" style="29" customWidth="1"/>
    <col min="14" max="14" width="10.7109375" style="33" customWidth="1"/>
    <col min="15" max="15" width="14.7109375" style="38" customWidth="1"/>
    <col min="16" max="16" width="16.7109375" style="38" customWidth="1"/>
    <col min="17" max="17" width="15.7109375" style="14" customWidth="1"/>
    <col min="18" max="18" width="17.7109375" style="14" customWidth="1"/>
    <col min="19" max="19" width="17.7109375" style="43" customWidth="1"/>
    <col min="20" max="20" width="17.7109375" style="38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36" width="20.7109375" customWidth="1"/>
    <col min="37" max="37" width="21.7109375" customWidth="1"/>
    <col min="38" max="42" width="20.7109375" customWidth="1"/>
    <col min="43" max="43" width="21.7109375" customWidth="1"/>
    <col min="44" max="44" width="20.7109375" customWidth="1"/>
  </cols>
  <sheetData>
    <row r="1" spans="1:64" x14ac:dyDescent="0.25">
      <c r="A1" s="1" t="s">
        <v>0</v>
      </c>
      <c r="B1" s="1" t="s">
        <v>1</v>
      </c>
      <c r="C1" s="23" t="s">
        <v>2</v>
      </c>
      <c r="D1" s="13" t="s">
        <v>3</v>
      </c>
      <c r="E1" s="1" t="s">
        <v>4</v>
      </c>
      <c r="F1" s="1" t="s">
        <v>5</v>
      </c>
      <c r="G1" s="13" t="s">
        <v>6</v>
      </c>
      <c r="H1" s="13" t="s">
        <v>7</v>
      </c>
      <c r="I1" s="18" t="s">
        <v>8</v>
      </c>
      <c r="J1" s="13" t="s">
        <v>9</v>
      </c>
      <c r="K1" s="13" t="s">
        <v>10</v>
      </c>
      <c r="L1" s="13" t="s">
        <v>11</v>
      </c>
      <c r="M1" s="28" t="s">
        <v>12</v>
      </c>
      <c r="N1" s="32" t="s">
        <v>13</v>
      </c>
      <c r="O1" s="37" t="s">
        <v>14</v>
      </c>
      <c r="P1" s="37" t="s">
        <v>15</v>
      </c>
      <c r="Q1" s="13" t="s">
        <v>16</v>
      </c>
      <c r="R1" s="13" t="s">
        <v>17</v>
      </c>
      <c r="S1" s="42" t="s">
        <v>18</v>
      </c>
      <c r="T1" s="37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L2" s="2"/>
      <c r="BC2" s="2"/>
      <c r="BE2" s="2"/>
    </row>
    <row r="3" spans="1:64" ht="15.75" thickBot="1" x14ac:dyDescent="0.3">
      <c r="A3" t="s">
        <v>54</v>
      </c>
      <c r="C3" s="24">
        <v>45267</v>
      </c>
      <c r="D3" s="14">
        <v>36800</v>
      </c>
      <c r="E3" t="s">
        <v>45</v>
      </c>
      <c r="F3" t="s">
        <v>46</v>
      </c>
      <c r="G3" s="14">
        <v>36800</v>
      </c>
      <c r="H3" s="14">
        <v>18600</v>
      </c>
      <c r="I3" s="19">
        <f>H3/G3*100</f>
        <v>50.54347826086957</v>
      </c>
      <c r="J3" s="14">
        <v>49168</v>
      </c>
      <c r="K3" s="14">
        <f>G3-0</f>
        <v>36800</v>
      </c>
      <c r="L3" s="14">
        <v>49168</v>
      </c>
      <c r="M3" s="29">
        <v>681</v>
      </c>
      <c r="N3" s="33">
        <v>0</v>
      </c>
      <c r="O3" s="38">
        <v>6.1180000000000003</v>
      </c>
      <c r="P3" s="38">
        <v>6.1180000000000003</v>
      </c>
      <c r="Q3" s="14">
        <f>K3/M3</f>
        <v>54.038179148311308</v>
      </c>
      <c r="R3" s="14">
        <f>K3/O3</f>
        <v>6015.0375939849619</v>
      </c>
      <c r="S3" s="43">
        <f>K3/O3/43560</f>
        <v>0.13808626248817635</v>
      </c>
      <c r="T3" s="38">
        <v>681</v>
      </c>
      <c r="U3" s="5" t="s">
        <v>47</v>
      </c>
      <c r="V3" t="s">
        <v>55</v>
      </c>
      <c r="X3" t="s">
        <v>50</v>
      </c>
      <c r="Y3">
        <v>0</v>
      </c>
      <c r="Z3">
        <v>0</v>
      </c>
      <c r="AA3" t="s">
        <v>51</v>
      </c>
      <c r="AC3" s="6" t="s">
        <v>52</v>
      </c>
      <c r="AD3" t="s">
        <v>56</v>
      </c>
    </row>
    <row r="4" spans="1:64" ht="15.75" thickTop="1" x14ac:dyDescent="0.25">
      <c r="A4" s="7"/>
      <c r="B4" s="7"/>
      <c r="C4" s="25" t="s">
        <v>57</v>
      </c>
      <c r="D4" s="15">
        <f>+SUM(D2:D3)</f>
        <v>36800</v>
      </c>
      <c r="E4" s="7"/>
      <c r="F4" s="7"/>
      <c r="G4" s="15">
        <f>+SUM(G2:G3)</f>
        <v>36800</v>
      </c>
      <c r="H4" s="15">
        <f>+SUM(H2:H3)</f>
        <v>18600</v>
      </c>
      <c r="I4" s="20"/>
      <c r="J4" s="15">
        <f>+SUM(J2:J3)</f>
        <v>49168</v>
      </c>
      <c r="K4" s="15">
        <f>+SUM(K2:K3)</f>
        <v>36800</v>
      </c>
      <c r="L4" s="15">
        <f>+SUM(L2:L3)</f>
        <v>49168</v>
      </c>
      <c r="M4" s="30">
        <f>+SUM(M2:M3)</f>
        <v>681</v>
      </c>
      <c r="N4" s="34"/>
      <c r="O4" s="39">
        <f>+SUM(O2:O3)</f>
        <v>6.1180000000000003</v>
      </c>
      <c r="P4" s="39">
        <f>+SUM(P2:P3)</f>
        <v>6.1180000000000003</v>
      </c>
      <c r="Q4" s="15"/>
      <c r="R4" s="15"/>
      <c r="S4" s="44"/>
      <c r="T4" s="39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1:64" x14ac:dyDescent="0.25">
      <c r="A5" s="9"/>
      <c r="B5" s="9"/>
      <c r="C5" s="26"/>
      <c r="D5" s="16"/>
      <c r="E5" s="9"/>
      <c r="F5" s="9"/>
      <c r="G5" s="16"/>
      <c r="H5" s="16" t="s">
        <v>58</v>
      </c>
      <c r="I5" s="21">
        <f>H4/G4*100</f>
        <v>50.54347826086957</v>
      </c>
      <c r="J5" s="16"/>
      <c r="K5" s="16"/>
      <c r="L5" s="16" t="s">
        <v>59</v>
      </c>
      <c r="M5" s="31"/>
      <c r="N5" s="35"/>
      <c r="O5" s="40" t="s">
        <v>59</v>
      </c>
      <c r="P5" s="40"/>
      <c r="Q5" s="16"/>
      <c r="R5" s="16" t="s">
        <v>59</v>
      </c>
      <c r="S5" s="45"/>
      <c r="T5" s="40"/>
      <c r="U5" s="10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1:64" x14ac:dyDescent="0.25">
      <c r="A6" s="11"/>
      <c r="B6" s="11"/>
      <c r="C6" s="27"/>
      <c r="D6" s="17"/>
      <c r="E6" s="11"/>
      <c r="F6" s="11"/>
      <c r="G6" s="17"/>
      <c r="H6" s="17" t="s">
        <v>60</v>
      </c>
      <c r="I6" s="22" t="e">
        <f>STDEV(I2:I3)</f>
        <v>#DIV/0!</v>
      </c>
      <c r="J6" s="17"/>
      <c r="K6" s="17"/>
      <c r="L6" s="17" t="s">
        <v>61</v>
      </c>
      <c r="M6" s="47">
        <f>K4/M4</f>
        <v>54.038179148311308</v>
      </c>
      <c r="N6" s="36"/>
      <c r="O6" s="41" t="s">
        <v>62</v>
      </c>
      <c r="P6" s="41">
        <f>K4/O4</f>
        <v>6015.0375939849619</v>
      </c>
      <c r="Q6" s="17"/>
      <c r="R6" s="17" t="s">
        <v>63</v>
      </c>
      <c r="S6" s="46">
        <f>K4/O4/43560</f>
        <v>0.13808626248817635</v>
      </c>
      <c r="T6" s="41"/>
      <c r="U6" s="12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9" spans="1:64" x14ac:dyDescent="0.25">
      <c r="A9" t="s">
        <v>44</v>
      </c>
      <c r="C9" s="24">
        <v>45100</v>
      </c>
      <c r="D9" s="14">
        <v>125000</v>
      </c>
      <c r="E9" t="s">
        <v>45</v>
      </c>
      <c r="F9" t="s">
        <v>46</v>
      </c>
      <c r="G9" s="14">
        <v>125000</v>
      </c>
      <c r="H9" s="14">
        <v>52000</v>
      </c>
      <c r="I9" s="19">
        <f>H9/G9*100</f>
        <v>41.6</v>
      </c>
      <c r="J9" s="14">
        <v>104000</v>
      </c>
      <c r="K9" s="14">
        <f>G9-0</f>
        <v>125000</v>
      </c>
      <c r="L9" s="14">
        <v>104000</v>
      </c>
      <c r="M9" s="29">
        <v>200</v>
      </c>
      <c r="N9" s="33">
        <v>1150</v>
      </c>
      <c r="O9" s="38">
        <v>2.64</v>
      </c>
      <c r="P9" s="38">
        <v>1.377</v>
      </c>
      <c r="Q9" s="14">
        <f>K9/M9</f>
        <v>625</v>
      </c>
      <c r="R9" s="14">
        <f>K9/O9</f>
        <v>47348.484848484848</v>
      </c>
      <c r="S9" s="43">
        <f>K9/O9/43560</f>
        <v>1.0869716448228846</v>
      </c>
      <c r="T9" s="38">
        <v>200</v>
      </c>
      <c r="U9" s="5" t="s">
        <v>47</v>
      </c>
      <c r="V9" t="s">
        <v>48</v>
      </c>
      <c r="W9" t="s">
        <v>49</v>
      </c>
      <c r="X9" t="s">
        <v>50</v>
      </c>
      <c r="Y9">
        <v>0</v>
      </c>
      <c r="Z9">
        <v>0</v>
      </c>
      <c r="AA9" t="s">
        <v>51</v>
      </c>
      <c r="AC9" s="6" t="s">
        <v>52</v>
      </c>
      <c r="AD9" t="s">
        <v>53</v>
      </c>
    </row>
  </sheetData>
  <conditionalFormatting sqref="A3:AR3 AE2:AR2 A9:AD9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83DB1-7398-4FA7-91AE-058C9A14061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2025-02-04T23:24:25Z</dcterms:created>
  <dcterms:modified xsi:type="dcterms:W3CDTF">2025-02-04T23:27:24Z</dcterms:modified>
</cp:coreProperties>
</file>